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prite HD/Alberta Recycling/Communications/TDA Letter/"/>
    </mc:Choice>
  </mc:AlternateContent>
  <xr:revisionPtr revIDLastSave="0" documentId="13_ncr:1_{C657B8A8-D8FA-C645-BC6D-5F218DE78CD7}" xr6:coauthVersionLast="47" xr6:coauthVersionMax="47" xr10:uidLastSave="{00000000-0000-0000-0000-000000000000}"/>
  <bookViews>
    <workbookView xWindow="120" yWindow="500" windowWidth="30600" windowHeight="182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4" i="1" s="1"/>
  <c r="C14" i="1"/>
  <c r="C22" i="1"/>
  <c r="C23" i="1" s="1"/>
  <c r="C27" i="1" s="1"/>
  <c r="C16" i="1"/>
  <c r="E22" i="1" s="1"/>
  <c r="C15" i="1"/>
  <c r="E23" i="1" l="1"/>
  <c r="E27" i="1" s="1"/>
  <c r="E29" i="1" s="1"/>
  <c r="C25" i="1"/>
  <c r="C29" i="1" s="1"/>
  <c r="B32" i="1" s="1"/>
  <c r="B33" i="1" s="1"/>
</calcChain>
</file>

<file path=xl/sharedStrings.xml><?xml version="1.0" encoding="utf-8"?>
<sst xmlns="http://schemas.openxmlformats.org/spreadsheetml/2006/main" count="56" uniqueCount="41">
  <si>
    <t>User inputs</t>
  </si>
  <si>
    <t>Length of landfill cell base</t>
  </si>
  <si>
    <t>m</t>
  </si>
  <si>
    <t>Width of landfill cell base</t>
  </si>
  <si>
    <t>Required final thickness of drainage blanket</t>
  </si>
  <si>
    <t>"Final" meaning after placement of overlying waste</t>
  </si>
  <si>
    <t>Unit cost of gravel (delivered)</t>
  </si>
  <si>
    <t>$/tonne</t>
  </si>
  <si>
    <t>Density of gravel</t>
  </si>
  <si>
    <r>
      <t>tonne/m</t>
    </r>
    <r>
      <rPr>
        <vertAlign val="superscript"/>
        <sz val="9"/>
        <color theme="1" tint="0.499984740745262"/>
        <rFont val="Arial"/>
        <family val="2"/>
      </rPr>
      <t>3</t>
    </r>
  </si>
  <si>
    <t xml:space="preserve">Average thickness of overlying waste </t>
  </si>
  <si>
    <t>Compressibility of TDA</t>
  </si>
  <si>
    <t>%</t>
  </si>
  <si>
    <t>To be derived from compressibility chart</t>
  </si>
  <si>
    <t>Unit cost of placing drainage material</t>
  </si>
  <si>
    <r>
      <t>$/m</t>
    </r>
    <r>
      <rPr>
        <vertAlign val="superscript"/>
        <sz val="9"/>
        <color theme="1" tint="0.499984740745262"/>
        <rFont val="Arial"/>
        <family val="2"/>
      </rPr>
      <t>3</t>
    </r>
  </si>
  <si>
    <t>Derived quantities</t>
  </si>
  <si>
    <t>Area of base of cell</t>
  </si>
  <si>
    <r>
      <t>m</t>
    </r>
    <r>
      <rPr>
        <vertAlign val="superscript"/>
        <sz val="9"/>
        <color theme="1" tint="0.499984740745262"/>
        <rFont val="Arial"/>
        <family val="2"/>
      </rPr>
      <t>2</t>
    </r>
  </si>
  <si>
    <t>Required final volume of drainage medium</t>
  </si>
  <si>
    <r>
      <t>m</t>
    </r>
    <r>
      <rPr>
        <vertAlign val="superscript"/>
        <sz val="9"/>
        <color theme="1" tint="0.499984740745262"/>
        <rFont val="Arial"/>
        <family val="2"/>
      </rPr>
      <t>3</t>
    </r>
  </si>
  <si>
    <t>Required initial thickness of TDA</t>
  </si>
  <si>
    <t>"Initial" meaning before placement of overlying waste</t>
  </si>
  <si>
    <t>Unit cost of gravel (delivered to landfill cell)</t>
  </si>
  <si>
    <t>Program outputs</t>
  </si>
  <si>
    <t>Gravel</t>
  </si>
  <si>
    <t>TDA</t>
  </si>
  <si>
    <t>Material Costs</t>
  </si>
  <si>
    <t>Drainage blanket thickness at time of construction</t>
  </si>
  <si>
    <t>Drainage blanket volume at time of construction</t>
  </si>
  <si>
    <t>Unit cost of drainage medium (delivered)</t>
  </si>
  <si>
    <t>Cost of material</t>
  </si>
  <si>
    <t>$</t>
  </si>
  <si>
    <t>Placement Costs</t>
  </si>
  <si>
    <t>Total placement cost</t>
  </si>
  <si>
    <t>Total cost</t>
  </si>
  <si>
    <t>Cost avoidance due to TDA</t>
  </si>
  <si>
    <t>Total</t>
  </si>
  <si>
    <r>
      <t>Per 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of cell base</t>
    </r>
  </si>
  <si>
    <t xml:space="preserve">Drainage blanket cost comparison for gravel vs. TDA </t>
  </si>
  <si>
    <t>(please 'right-click' to open spreadsheet)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</si>
</sst>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1009]#,##0;[Red]\-[$$-1009]#,##0"/>
    <numFmt numFmtId="165" formatCode="[$$-1009]#,##0.00;[Red][$$-1009]#,##0.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theme="1" tint="0.499984740745262"/>
      <name val="Arial"/>
      <family val="2"/>
    </font>
    <font>
      <vertAlign val="superscript"/>
      <sz val="9"/>
      <color theme="1" tint="0.499984740745262"/>
      <name val="Arial"/>
      <family val="2"/>
    </font>
    <font>
      <b/>
      <sz val="9"/>
      <color theme="1"/>
      <name val="Arial"/>
      <family val="2"/>
    </font>
    <font>
      <b/>
      <sz val="9"/>
      <color theme="1" tint="0.49998474074526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horizontal="right"/>
    </xf>
    <xf numFmtId="38" fontId="6" fillId="2" borderId="1" xfId="0" applyNumberFormat="1" applyFont="1" applyFill="1" applyBorder="1"/>
    <xf numFmtId="0" fontId="6" fillId="2" borderId="0" xfId="0" applyFont="1" applyFill="1"/>
    <xf numFmtId="40" fontId="6" fillId="2" borderId="1" xfId="0" applyNumberFormat="1" applyFont="1" applyFill="1" applyBorder="1"/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5" fillId="0" borderId="0" xfId="0" applyFont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8" fillId="3" borderId="0" xfId="0" applyFont="1" applyFill="1"/>
    <xf numFmtId="0" fontId="6" fillId="3" borderId="0" xfId="0" applyFont="1" applyFill="1" applyAlignment="1">
      <alignment horizontal="right"/>
    </xf>
    <xf numFmtId="38" fontId="6" fillId="3" borderId="1" xfId="0" applyNumberFormat="1" applyFont="1" applyFill="1" applyBorder="1"/>
    <xf numFmtId="0" fontId="6" fillId="3" borderId="0" xfId="0" applyFont="1" applyFill="1"/>
    <xf numFmtId="40" fontId="6" fillId="3" borderId="1" xfId="0" applyNumberFormat="1" applyFont="1" applyFill="1" applyBorder="1"/>
    <xf numFmtId="0" fontId="4" fillId="4" borderId="0" xfId="0" applyFont="1" applyFill="1"/>
    <xf numFmtId="0" fontId="5" fillId="4" borderId="0" xfId="0" applyFont="1" applyFill="1"/>
    <xf numFmtId="0" fontId="2" fillId="4" borderId="0" xfId="0" applyFont="1" applyFill="1"/>
    <xf numFmtId="0" fontId="6" fillId="4" borderId="0" xfId="0" applyFont="1" applyFill="1"/>
    <xf numFmtId="0" fontId="9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6" fillId="4" borderId="0" xfId="0" applyFont="1" applyFill="1" applyAlignment="1">
      <alignment horizontal="right"/>
    </xf>
    <xf numFmtId="38" fontId="6" fillId="4" borderId="0" xfId="0" applyNumberFormat="1" applyFont="1" applyFill="1"/>
    <xf numFmtId="38" fontId="6" fillId="4" borderId="0" xfId="0" applyNumberFormat="1" applyFont="1" applyFill="1" applyAlignment="1">
      <alignment horizontal="right"/>
    </xf>
    <xf numFmtId="40" fontId="6" fillId="4" borderId="1" xfId="0" applyNumberFormat="1" applyFont="1" applyFill="1" applyBorder="1"/>
    <xf numFmtId="40" fontId="6" fillId="4" borderId="0" xfId="0" applyNumberFormat="1" applyFont="1" applyFill="1"/>
    <xf numFmtId="40" fontId="6" fillId="4" borderId="1" xfId="0" applyNumberFormat="1" applyFont="1" applyFill="1" applyBorder="1" applyAlignment="1">
      <alignment horizontal="right"/>
    </xf>
    <xf numFmtId="38" fontId="6" fillId="4" borderId="1" xfId="0" applyNumberFormat="1" applyFont="1" applyFill="1" applyBorder="1"/>
    <xf numFmtId="38" fontId="6" fillId="4" borderId="1" xfId="0" applyNumberFormat="1" applyFont="1" applyFill="1" applyBorder="1" applyAlignment="1">
      <alignment horizontal="right"/>
    </xf>
    <xf numFmtId="0" fontId="6" fillId="4" borderId="2" xfId="0" applyFont="1" applyFill="1" applyBorder="1"/>
    <xf numFmtId="0" fontId="6" fillId="4" borderId="3" xfId="0" applyFont="1" applyFill="1" applyBorder="1"/>
    <xf numFmtId="38" fontId="6" fillId="4" borderId="2" xfId="0" applyNumberFormat="1" applyFont="1" applyFill="1" applyBorder="1"/>
    <xf numFmtId="0" fontId="6" fillId="4" borderId="4" xfId="0" applyFont="1" applyFill="1" applyBorder="1" applyAlignment="1">
      <alignment horizontal="right"/>
    </xf>
    <xf numFmtId="0" fontId="9" fillId="4" borderId="0" xfId="0" applyFont="1" applyFill="1" applyAlignment="1">
      <alignment horizontal="right"/>
    </xf>
    <xf numFmtId="164" fontId="9" fillId="4" borderId="0" xfId="0" applyNumberFormat="1" applyFont="1" applyFill="1"/>
    <xf numFmtId="0" fontId="8" fillId="4" borderId="0" xfId="0" applyFont="1" applyFill="1" applyAlignment="1">
      <alignment horizontal="right"/>
    </xf>
    <xf numFmtId="164" fontId="8" fillId="4" borderId="0" xfId="0" applyNumberFormat="1" applyFont="1" applyFill="1"/>
    <xf numFmtId="0" fontId="4" fillId="4" borderId="0" xfId="0" applyFont="1" applyFill="1" applyAlignment="1">
      <alignment horizontal="left"/>
    </xf>
    <xf numFmtId="164" fontId="4" fillId="4" borderId="0" xfId="0" applyNumberFormat="1" applyFont="1" applyFill="1"/>
    <xf numFmtId="164" fontId="4" fillId="4" borderId="0" xfId="0" applyNumberFormat="1" applyFont="1" applyFill="1" applyAlignment="1">
      <alignment horizontal="right"/>
    </xf>
    <xf numFmtId="0" fontId="10" fillId="4" borderId="0" xfId="0" applyFont="1" applyFill="1" applyAlignment="1">
      <alignment horizontal="left"/>
    </xf>
    <xf numFmtId="164" fontId="4" fillId="4" borderId="0" xfId="0" applyNumberFormat="1" applyFont="1" applyFill="1" applyAlignment="1">
      <alignment horizontal="left"/>
    </xf>
    <xf numFmtId="165" fontId="4" fillId="4" borderId="0" xfId="0" applyNumberFormat="1" applyFont="1" applyFill="1" applyAlignment="1">
      <alignment horizontal="left"/>
    </xf>
    <xf numFmtId="165" fontId="4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zoomScale="171" zoomScaleNormal="171" workbookViewId="0">
      <selection activeCell="B2" sqref="B2"/>
    </sheetView>
  </sheetViews>
  <sheetFormatPr baseColWidth="10" defaultColWidth="8.83203125" defaultRowHeight="15" x14ac:dyDescent="0.2"/>
  <cols>
    <col min="2" max="2" width="46.33203125" customWidth="1"/>
    <col min="8" max="8" width="15.1640625" customWidth="1"/>
  </cols>
  <sheetData>
    <row r="1" spans="1:9" ht="20" x14ac:dyDescent="0.2">
      <c r="A1" s="1" t="s">
        <v>39</v>
      </c>
      <c r="B1" s="2"/>
      <c r="C1" s="3"/>
      <c r="D1" s="3"/>
      <c r="E1" s="3"/>
      <c r="F1" s="2"/>
      <c r="G1" s="2"/>
      <c r="H1" s="2"/>
      <c r="I1" s="2"/>
    </row>
    <row r="2" spans="1:9" ht="20" x14ac:dyDescent="0.2">
      <c r="A2" s="2" t="s">
        <v>40</v>
      </c>
      <c r="B2" s="3"/>
      <c r="C2" s="3"/>
      <c r="D2" s="3"/>
      <c r="E2" s="3"/>
      <c r="F2" s="2"/>
      <c r="G2" s="2"/>
      <c r="H2" s="2"/>
      <c r="I2" s="2"/>
    </row>
    <row r="3" spans="1:9" ht="16" x14ac:dyDescent="0.2">
      <c r="A3" s="4" t="s">
        <v>0</v>
      </c>
      <c r="B3" s="5"/>
      <c r="C3" s="5"/>
      <c r="D3" s="5"/>
      <c r="E3" s="5"/>
      <c r="F3" s="5"/>
      <c r="G3" s="5"/>
      <c r="H3" s="6"/>
      <c r="I3" s="2"/>
    </row>
    <row r="4" spans="1:9" ht="16" x14ac:dyDescent="0.2">
      <c r="A4" s="5"/>
      <c r="B4" s="7" t="s">
        <v>1</v>
      </c>
      <c r="C4" s="8">
        <v>70</v>
      </c>
      <c r="D4" s="9" t="s">
        <v>2</v>
      </c>
      <c r="E4" s="9"/>
      <c r="F4" s="9"/>
      <c r="G4" s="5"/>
      <c r="H4" s="6"/>
      <c r="I4" s="2"/>
    </row>
    <row r="5" spans="1:9" ht="16" x14ac:dyDescent="0.2">
      <c r="A5" s="5"/>
      <c r="B5" s="7" t="s">
        <v>3</v>
      </c>
      <c r="C5" s="8">
        <v>35</v>
      </c>
      <c r="D5" s="9" t="s">
        <v>2</v>
      </c>
      <c r="E5" s="9"/>
      <c r="F5" s="9"/>
      <c r="G5" s="5"/>
      <c r="H5" s="6"/>
      <c r="I5" s="2"/>
    </row>
    <row r="6" spans="1:9" ht="16" x14ac:dyDescent="0.2">
      <c r="A6" s="5"/>
      <c r="B6" s="7" t="s">
        <v>4</v>
      </c>
      <c r="C6" s="10">
        <v>0.3</v>
      </c>
      <c r="D6" s="9" t="s">
        <v>2</v>
      </c>
      <c r="E6" s="11" t="s">
        <v>5</v>
      </c>
      <c r="F6" s="9"/>
      <c r="G6" s="5"/>
      <c r="H6" s="6"/>
      <c r="I6" s="2"/>
    </row>
    <row r="7" spans="1:9" ht="16" x14ac:dyDescent="0.2">
      <c r="A7" s="5"/>
      <c r="B7" s="7" t="s">
        <v>6</v>
      </c>
      <c r="C7" s="8">
        <v>30</v>
      </c>
      <c r="D7" s="9" t="s">
        <v>7</v>
      </c>
      <c r="E7" s="9"/>
      <c r="F7" s="9"/>
      <c r="G7" s="5"/>
      <c r="H7" s="6"/>
      <c r="I7" s="2"/>
    </row>
    <row r="8" spans="1:9" ht="16" x14ac:dyDescent="0.2">
      <c r="A8" s="5"/>
      <c r="B8" s="7" t="s">
        <v>8</v>
      </c>
      <c r="C8" s="10">
        <v>1.8</v>
      </c>
      <c r="D8" s="9" t="s">
        <v>9</v>
      </c>
      <c r="E8" s="9"/>
      <c r="F8" s="9"/>
      <c r="G8" s="5"/>
      <c r="H8" s="6"/>
      <c r="I8" s="2"/>
    </row>
    <row r="9" spans="1:9" ht="16" x14ac:dyDescent="0.2">
      <c r="A9" s="5"/>
      <c r="B9" s="7" t="s">
        <v>10</v>
      </c>
      <c r="C9" s="8">
        <v>50</v>
      </c>
      <c r="D9" s="9" t="s">
        <v>2</v>
      </c>
      <c r="E9" s="9"/>
      <c r="F9" s="9"/>
      <c r="G9" s="5"/>
      <c r="H9" s="6"/>
      <c r="I9" s="2"/>
    </row>
    <row r="10" spans="1:9" ht="16" x14ac:dyDescent="0.2">
      <c r="A10" s="5"/>
      <c r="B10" s="7" t="s">
        <v>11</v>
      </c>
      <c r="C10" s="8">
        <v>50</v>
      </c>
      <c r="D10" s="9" t="s">
        <v>12</v>
      </c>
      <c r="E10" s="12" t="s">
        <v>13</v>
      </c>
      <c r="F10" s="9"/>
      <c r="G10" s="5"/>
      <c r="H10" s="6"/>
      <c r="I10" s="2"/>
    </row>
    <row r="11" spans="1:9" ht="16" x14ac:dyDescent="0.2">
      <c r="A11" s="5"/>
      <c r="B11" s="7" t="s">
        <v>14</v>
      </c>
      <c r="C11" s="10">
        <v>5</v>
      </c>
      <c r="D11" s="9" t="s">
        <v>15</v>
      </c>
      <c r="E11" s="12"/>
      <c r="F11" s="9"/>
      <c r="G11" s="5"/>
      <c r="H11" s="6"/>
      <c r="I11" s="2"/>
    </row>
    <row r="12" spans="1:9" ht="16" x14ac:dyDescent="0.2">
      <c r="A12" s="13"/>
      <c r="B12" s="13"/>
      <c r="C12" s="13"/>
      <c r="D12" s="13"/>
      <c r="E12" s="13"/>
      <c r="F12" s="13"/>
      <c r="G12" s="13"/>
      <c r="H12" s="2"/>
      <c r="I12" s="2"/>
    </row>
    <row r="13" spans="1:9" ht="16" x14ac:dyDescent="0.2">
      <c r="A13" s="14" t="s">
        <v>16</v>
      </c>
      <c r="B13" s="15"/>
      <c r="C13" s="15"/>
      <c r="D13" s="15"/>
      <c r="E13" s="15"/>
      <c r="F13" s="15"/>
      <c r="G13" s="15"/>
      <c r="H13" s="16"/>
      <c r="I13" s="2"/>
    </row>
    <row r="14" spans="1:9" ht="16" x14ac:dyDescent="0.2">
      <c r="A14" s="17"/>
      <c r="B14" s="18" t="s">
        <v>17</v>
      </c>
      <c r="C14" s="19">
        <f>C4*C5</f>
        <v>2450</v>
      </c>
      <c r="D14" s="20" t="s">
        <v>18</v>
      </c>
      <c r="E14" s="15"/>
      <c r="F14" s="15"/>
      <c r="G14" s="15"/>
      <c r="H14" s="16"/>
      <c r="I14" s="2"/>
    </row>
    <row r="15" spans="1:9" ht="16" x14ac:dyDescent="0.2">
      <c r="A15" s="15"/>
      <c r="B15" s="18" t="s">
        <v>19</v>
      </c>
      <c r="C15" s="19">
        <f>C14*C6</f>
        <v>735</v>
      </c>
      <c r="D15" s="20" t="s">
        <v>20</v>
      </c>
      <c r="E15" s="20" t="s">
        <v>5</v>
      </c>
      <c r="F15" s="15"/>
      <c r="G15" s="15"/>
      <c r="H15" s="16"/>
      <c r="I15" s="2"/>
    </row>
    <row r="16" spans="1:9" ht="16" x14ac:dyDescent="0.2">
      <c r="A16" s="15"/>
      <c r="B16" s="18" t="s">
        <v>21</v>
      </c>
      <c r="C16" s="21">
        <f>C6*(100/(100-C10))</f>
        <v>0.6</v>
      </c>
      <c r="D16" s="20" t="s">
        <v>2</v>
      </c>
      <c r="E16" s="20" t="s">
        <v>22</v>
      </c>
      <c r="F16" s="15"/>
      <c r="G16" s="15"/>
      <c r="H16" s="16"/>
      <c r="I16" s="2"/>
    </row>
    <row r="17" spans="1:9" ht="16" x14ac:dyDescent="0.2">
      <c r="A17" s="15"/>
      <c r="B17" s="18" t="s">
        <v>23</v>
      </c>
      <c r="C17" s="21">
        <f>C7*C8</f>
        <v>54</v>
      </c>
      <c r="D17" s="20" t="s">
        <v>15</v>
      </c>
      <c r="E17" s="15"/>
      <c r="F17" s="15"/>
      <c r="G17" s="15"/>
      <c r="H17" s="16"/>
      <c r="I17" s="2"/>
    </row>
    <row r="18" spans="1:9" ht="16" x14ac:dyDescent="0.2">
      <c r="A18" s="13"/>
      <c r="B18" s="13"/>
      <c r="C18" s="13"/>
      <c r="D18" s="13"/>
      <c r="E18" s="13"/>
      <c r="F18" s="13"/>
      <c r="G18" s="13"/>
      <c r="H18" s="2"/>
      <c r="I18" s="2"/>
    </row>
    <row r="19" spans="1:9" ht="16" x14ac:dyDescent="0.2">
      <c r="A19" s="22" t="s">
        <v>24</v>
      </c>
      <c r="B19" s="23"/>
      <c r="C19" s="23"/>
      <c r="D19" s="23"/>
      <c r="E19" s="23"/>
      <c r="F19" s="23"/>
      <c r="G19" s="23"/>
      <c r="H19" s="24"/>
      <c r="I19" s="2"/>
    </row>
    <row r="20" spans="1:9" ht="16" x14ac:dyDescent="0.2">
      <c r="A20" s="23"/>
      <c r="B20" s="25"/>
      <c r="C20" s="26" t="s">
        <v>25</v>
      </c>
      <c r="D20" s="27"/>
      <c r="E20" s="26" t="s">
        <v>26</v>
      </c>
      <c r="F20" s="25"/>
      <c r="G20" s="23"/>
      <c r="H20" s="24"/>
      <c r="I20" s="2"/>
    </row>
    <row r="21" spans="1:9" ht="16" x14ac:dyDescent="0.2">
      <c r="A21" s="28" t="s">
        <v>27</v>
      </c>
      <c r="B21" s="29"/>
      <c r="C21" s="30"/>
      <c r="D21" s="30"/>
      <c r="E21" s="31"/>
      <c r="F21" s="25"/>
      <c r="G21" s="23"/>
      <c r="H21" s="24"/>
      <c r="I21" s="2"/>
    </row>
    <row r="22" spans="1:9" ht="16" x14ac:dyDescent="0.2">
      <c r="A22" s="23"/>
      <c r="B22" s="29" t="s">
        <v>28</v>
      </c>
      <c r="C22" s="32">
        <f>C6</f>
        <v>0.3</v>
      </c>
      <c r="D22" s="33" t="s">
        <v>2</v>
      </c>
      <c r="E22" s="34">
        <f>C16</f>
        <v>0.6</v>
      </c>
      <c r="F22" s="25" t="s">
        <v>2</v>
      </c>
      <c r="G22" s="23"/>
      <c r="H22" s="24"/>
      <c r="I22" s="2"/>
    </row>
    <row r="23" spans="1:9" ht="16" x14ac:dyDescent="0.2">
      <c r="A23" s="23"/>
      <c r="B23" s="29" t="s">
        <v>29</v>
      </c>
      <c r="C23" s="35">
        <f>C14*C22</f>
        <v>735</v>
      </c>
      <c r="D23" s="30" t="s">
        <v>20</v>
      </c>
      <c r="E23" s="36">
        <f>C14*E22</f>
        <v>1470</v>
      </c>
      <c r="F23" s="25" t="s">
        <v>20</v>
      </c>
      <c r="G23" s="23"/>
      <c r="H23" s="24"/>
      <c r="I23" s="2"/>
    </row>
    <row r="24" spans="1:9" ht="16" x14ac:dyDescent="0.2">
      <c r="A24" s="23"/>
      <c r="B24" s="29" t="s">
        <v>30</v>
      </c>
      <c r="C24" s="35">
        <f>C17</f>
        <v>54</v>
      </c>
      <c r="D24" s="30" t="s">
        <v>15</v>
      </c>
      <c r="E24" s="36">
        <v>0</v>
      </c>
      <c r="F24" s="37" t="s">
        <v>15</v>
      </c>
      <c r="G24" s="23"/>
      <c r="H24" s="24"/>
      <c r="I24" s="2"/>
    </row>
    <row r="25" spans="1:9" ht="16" x14ac:dyDescent="0.2">
      <c r="A25" s="23"/>
      <c r="B25" s="29" t="s">
        <v>31</v>
      </c>
      <c r="C25" s="35">
        <f>C24*C23</f>
        <v>39690</v>
      </c>
      <c r="D25" s="38" t="s">
        <v>32</v>
      </c>
      <c r="E25" s="35">
        <v>0</v>
      </c>
      <c r="F25" s="39" t="s">
        <v>32</v>
      </c>
      <c r="G25" s="23"/>
      <c r="H25" s="24"/>
      <c r="I25" s="2"/>
    </row>
    <row r="26" spans="1:9" ht="16" x14ac:dyDescent="0.2">
      <c r="A26" s="28" t="s">
        <v>33</v>
      </c>
      <c r="B26" s="29"/>
      <c r="C26" s="30"/>
      <c r="D26" s="30"/>
      <c r="E26" s="31"/>
      <c r="F26" s="25"/>
      <c r="G26" s="23"/>
      <c r="H26" s="24"/>
      <c r="I26" s="2"/>
    </row>
    <row r="27" spans="1:9" ht="16" x14ac:dyDescent="0.2">
      <c r="A27" s="23"/>
      <c r="B27" s="40" t="s">
        <v>34</v>
      </c>
      <c r="C27" s="35">
        <f>C23*$C11</f>
        <v>3675</v>
      </c>
      <c r="D27" s="39" t="s">
        <v>32</v>
      </c>
      <c r="E27" s="35">
        <f>E23*$C11</f>
        <v>7350</v>
      </c>
      <c r="F27" s="39" t="s">
        <v>32</v>
      </c>
      <c r="G27" s="23"/>
      <c r="H27" s="24"/>
      <c r="I27" s="2"/>
    </row>
    <row r="28" spans="1:9" ht="16" x14ac:dyDescent="0.2">
      <c r="A28" s="23"/>
      <c r="B28" s="25"/>
      <c r="C28" s="30"/>
      <c r="D28" s="30"/>
      <c r="E28" s="30"/>
      <c r="F28" s="30"/>
      <c r="G28" s="23"/>
      <c r="H28" s="24"/>
      <c r="I28" s="2"/>
    </row>
    <row r="29" spans="1:9" ht="16" x14ac:dyDescent="0.2">
      <c r="A29" s="23"/>
      <c r="B29" s="41" t="s">
        <v>35</v>
      </c>
      <c r="C29" s="42">
        <f>C25+C27</f>
        <v>43365</v>
      </c>
      <c r="D29" s="42"/>
      <c r="E29" s="42">
        <f>E25+E27</f>
        <v>7350</v>
      </c>
      <c r="F29" s="25"/>
      <c r="G29" s="23"/>
      <c r="H29" s="24"/>
      <c r="I29" s="2"/>
    </row>
    <row r="30" spans="1:9" ht="16" x14ac:dyDescent="0.2">
      <c r="A30" s="23"/>
      <c r="B30" s="43"/>
      <c r="C30" s="44"/>
      <c r="D30" s="44"/>
      <c r="E30" s="44"/>
      <c r="F30" s="23"/>
      <c r="G30" s="23"/>
      <c r="H30" s="24"/>
      <c r="I30" s="2"/>
    </row>
    <row r="31" spans="1:9" ht="16" x14ac:dyDescent="0.2">
      <c r="A31" s="45" t="s">
        <v>36</v>
      </c>
      <c r="B31" s="46"/>
      <c r="C31" s="47"/>
      <c r="D31" s="46"/>
      <c r="E31" s="47"/>
      <c r="F31" s="46"/>
      <c r="G31" s="23"/>
      <c r="H31" s="24"/>
      <c r="I31" s="2"/>
    </row>
    <row r="32" spans="1:9" ht="16" x14ac:dyDescent="0.2">
      <c r="A32" s="48" t="s">
        <v>37</v>
      </c>
      <c r="B32" s="49">
        <f>C29-E29</f>
        <v>36015</v>
      </c>
      <c r="C32" s="47"/>
      <c r="D32" s="46"/>
      <c r="E32" s="47"/>
      <c r="F32" s="46"/>
      <c r="G32" s="23"/>
      <c r="H32" s="24"/>
      <c r="I32" s="2"/>
    </row>
    <row r="33" spans="1:9" ht="16" x14ac:dyDescent="0.2">
      <c r="A33" s="48" t="s">
        <v>38</v>
      </c>
      <c r="B33" s="50">
        <f>B32/C14</f>
        <v>14.7</v>
      </c>
      <c r="C33" s="47"/>
      <c r="D33" s="51"/>
      <c r="E33" s="47"/>
      <c r="F33" s="51"/>
      <c r="G33" s="23"/>
      <c r="H33" s="24"/>
      <c r="I33" s="2"/>
    </row>
    <row r="34" spans="1:9" ht="16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9" ht="16" x14ac:dyDescent="0.2">
      <c r="A35" s="2"/>
      <c r="B35" s="2"/>
      <c r="C35" s="2"/>
      <c r="D35" s="2"/>
      <c r="E35" s="2"/>
      <c r="F35" s="2"/>
      <c r="G35" s="2"/>
      <c r="H35" s="2"/>
      <c r="I3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Gray</dc:creator>
  <cp:lastModifiedBy>Microsoft Office User</cp:lastModifiedBy>
  <dcterms:created xsi:type="dcterms:W3CDTF">2014-08-14T17:17:45Z</dcterms:created>
  <dcterms:modified xsi:type="dcterms:W3CDTF">2023-01-16T21:45:36Z</dcterms:modified>
</cp:coreProperties>
</file>